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hani\Documents\Personal\Rogaining\0000 Event Secretary\2404 AGM\Entries Package\"/>
    </mc:Choice>
  </mc:AlternateContent>
  <xr:revisionPtr revIDLastSave="0" documentId="13_ncr:1_{00E50708-C730-4C75-8E5E-DB5333507DDF}" xr6:coauthVersionLast="47" xr6:coauthVersionMax="47" xr10:uidLastSave="{00000000-0000-0000-0000-000000000000}"/>
  <workbookProtection workbookAlgorithmName="SHA-512" workbookHashValue="/LJB4ubhAaAzQsKxOkaRgzhPDVvPC1xQ9/3qmW/zu7iqhMQGX9YRQPGEzxTVi/Sq8zfbUmaJ3gGWPrARlTHppg==" workbookSaltValue="JTYq4m814Iq4n0sXjImblA==" workbookSpinCount="100000" lockStructure="1"/>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2" i="1" l="1"/>
  <c r="C71" i="1"/>
  <c r="D20" i="1"/>
  <c r="M11" i="1"/>
  <c r="C74" i="1" l="1"/>
  <c r="C73"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rPr>
          <t xml:space="preserve">The age of the participant on the </t>
        </r>
        <r>
          <rPr>
            <b/>
            <sz val="9"/>
            <color rgb="FF000000"/>
            <rFont val="Tahoma"/>
            <family val="2"/>
          </rPr>
          <t>31st December</t>
        </r>
        <r>
          <rPr>
            <sz val="9"/>
            <color rgb="FF000000"/>
            <rFont val="Tahoma"/>
            <family val="2"/>
          </rPr>
          <t xml:space="preserve">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<sst xmlns="http://schemas.openxmlformats.org/spreadsheetml/2006/main" count="90" uniqueCount="79">
  <si>
    <t>Northern Territory Rogaining Association</t>
  </si>
  <si>
    <t xml:space="preserve">Event Type:  </t>
  </si>
  <si>
    <t xml:space="preserve">Gender Category:  </t>
  </si>
  <si>
    <t xml:space="preserve">Event Category(s):  </t>
  </si>
  <si>
    <t>First Name</t>
  </si>
  <si>
    <t>Last Name</t>
  </si>
  <si>
    <t>Home Address</t>
  </si>
  <si>
    <t>Phone</t>
  </si>
  <si>
    <t>Email</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</si>
  <si>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</si>
  <si>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</si>
  <si>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</si>
  <si>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</si>
  <si>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</si>
  <si>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</si>
  <si>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</si>
  <si>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</si>
  <si>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</si>
  <si>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</si>
  <si>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</si>
  <si>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</si>
  <si>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</si>
  <si>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</si>
  <si>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</si>
  <si>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</si>
  <si>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</si>
  <si>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</si>
  <si>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</si>
  <si>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</si>
  <si>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</si>
  <si>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</si>
  <si>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</si>
  <si>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</si>
  <si>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Open, Veterans</t>
  </si>
  <si>
    <t>Vet</t>
  </si>
  <si>
    <t>Open, Veterans, Super Veterans</t>
  </si>
  <si>
    <t>S Vet</t>
  </si>
  <si>
    <t>Open, Vets, Super Vets, Ultra Vets</t>
  </si>
  <si>
    <t>U Vet</t>
  </si>
  <si>
    <t>Sum</t>
  </si>
  <si>
    <t>entries@nt.rogaine.asn.au</t>
  </si>
  <si>
    <t>When complete, please save the file as Excel and email it to:</t>
  </si>
  <si>
    <t>N/A</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</si>
  <si>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</si>
  <si>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</si>
  <si>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</si>
  <si>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</si>
  <si>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</si>
  <si>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</si>
  <si>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</si>
  <si>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</si>
  <si>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</si>
  <si>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</si>
  <si>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</si>
  <si>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</si>
  <si>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</si>
  <si>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</si>
  <si>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</si>
  <si>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</si>
  <si>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</si>
  <si>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</si>
  <si>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</si>
  <si>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</si>
  <si>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</si>
  <si>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</si>
  <si>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</si>
  <si>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</si>
  <si>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Entries Close:</t>
  </si>
  <si>
    <t>S Vet - At least one between 55 and 64.  All 55 or over.</t>
  </si>
  <si>
    <t>Vet - At least one between 45 and 54, all 45 or over.</t>
  </si>
  <si>
    <t>U Vet - All 65 or over.</t>
  </si>
  <si>
    <t>3 Hour (Walk/Run)</t>
  </si>
  <si>
    <t>ENTRIES must be in by 11:00pm on Wednesday 17-04-2024</t>
  </si>
  <si>
    <t>11:00pm on WEDNESDAY 17-04-2024</t>
  </si>
  <si>
    <t>A Genial Meander Minigaine</t>
  </si>
  <si>
    <t>WALK or RUN:  3 Hour</t>
  </si>
  <si>
    <t>SATURDAY 20th April 2024</t>
  </si>
  <si>
    <t>MY AGE on 31st Dec 2024</t>
  </si>
  <si>
    <t>For EFT payments, please include surname of team member and AGM in the reference field eg:  Smith AGM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</si>
</sst>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4"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
      <sz val="9"/>
      <color rgb="FF000000"/>
      <name val="Tahoma"/>
      <family val="2"/>
    </font>
    <font>
      <b/>
      <sz val="9"/>
      <color rgb="FF000000"/>
      <name val="Tahoma"/>
      <family val="2"/>
    </font>
    <font>
      <sz val="10"/>
      <color theme="0"/>
      <name val="Calibri"/>
      <family val="2"/>
    </font>
    <font>
      <sz val="11"/>
      <color theme="0"/>
      <name val="Calibri"/>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6">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42" fillId="0" borderId="0" xfId="0" applyFont="1"/>
    <xf numFmtId="0" fontId="43" fillId="0" borderId="0" xfId="0" applyFont="1"/>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C3D69B"/>
      <color rgb="FF009900"/>
      <color rgb="FF00FF00"/>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8</xdr:col>
      <xdr:colOff>133350</xdr:colOff>
      <xdr:row>0</xdr:row>
      <xdr:rowOff>152400</xdr:rowOff>
    </xdr:from>
    <xdr:to>
      <xdr:col>8</xdr:col>
      <xdr:colOff>638175</xdr:colOff>
      <xdr:row>1</xdr:row>
      <xdr:rowOff>266700</xdr:rowOff>
    </xdr:to>
    <xdr:cxnSp macro="">
      <xdr:nvCxnSpPr>
        <xdr:cNvPr id="6" name="Straight Connector 5">
          <a:extLst>
            <a:ext uri="{FF2B5EF4-FFF2-40B4-BE49-F238E27FC236}">
              <a16:creationId xmlns:a16="http://schemas.microsoft.com/office/drawing/2014/main" id="{21B62304-E0D5-7C2A-B361-6436D62536C1}"/>
            </a:ext>
          </a:extLst>
        </xdr:cNvPr>
        <xdr:cNvCxnSpPr/>
      </xdr:nvCxnSpPr>
      <xdr:spPr>
        <a:xfrm flipV="1">
          <a:off x="6200775" y="152400"/>
          <a:ext cx="504825" cy="38100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762000</xdr:colOff>
      <xdr:row>0</xdr:row>
      <xdr:rowOff>142875</xdr:rowOff>
    </xdr:from>
    <xdr:to>
      <xdr:col>8</xdr:col>
      <xdr:colOff>1266825</xdr:colOff>
      <xdr:row>1</xdr:row>
      <xdr:rowOff>257175</xdr:rowOff>
    </xdr:to>
    <xdr:cxnSp macro="">
      <xdr:nvCxnSpPr>
        <xdr:cNvPr id="9" name="Straight Connector 8">
          <a:extLst>
            <a:ext uri="{FF2B5EF4-FFF2-40B4-BE49-F238E27FC236}">
              <a16:creationId xmlns:a16="http://schemas.microsoft.com/office/drawing/2014/main" id="{541226E5-28AF-44C8-87AC-6C1A6237DA95}"/>
            </a:ext>
          </a:extLst>
        </xdr:cNvPr>
        <xdr:cNvCxnSpPr/>
      </xdr:nvCxnSpPr>
      <xdr:spPr>
        <a:xfrm flipV="1">
          <a:off x="6829425" y="142875"/>
          <a:ext cx="504825" cy="381000"/>
        </a:xfrm>
        <a:prstGeom prst="line">
          <a:avLst/>
        </a:prstGeom>
        <a:ln w="57150">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Normal="100" workbookViewId="0">
      <selection activeCell="B11" sqref="B11"/>
    </sheetView>
  </sheetViews>
  <sheetFormatPr defaultRowHeight="15" x14ac:dyDescent="0.25"/>
  <cols>
    <col min="1" max="1" width="9.140625" style="1"/>
    <col min="2" max="2" width="16.28515625" style="1" customWidth="1"/>
    <col min="3" max="7" width="9.140625" style="1"/>
    <col min="8" max="8" width="19.85546875" style="1" customWidth="1"/>
    <col min="9" max="9" width="27.42578125" style="1" customWidth="1"/>
    <col min="10" max="10" width="23.85546875" style="1" customWidth="1"/>
    <col min="11" max="12" width="9.140625" style="1"/>
    <col min="13" max="13" width="12.28515625" style="1" customWidth="1"/>
    <col min="14" max="14" width="1.140625" style="44" customWidth="1"/>
    <col min="15" max="15" width="29.5703125" style="1" customWidth="1"/>
    <col min="16" max="1026" width="9.140625" style="1"/>
  </cols>
  <sheetData>
    <row r="1" spans="1:16" ht="21" x14ac:dyDescent="0.35">
      <c r="A1"/>
      <c r="B1"/>
      <c r="C1" s="86" t="s">
        <v>0</v>
      </c>
      <c r="D1" s="86"/>
      <c r="E1" s="86"/>
      <c r="F1" s="86"/>
      <c r="G1" s="86"/>
      <c r="H1" s="86"/>
      <c r="I1"/>
      <c r="J1"/>
      <c r="K1"/>
      <c r="L1"/>
      <c r="M1"/>
      <c r="N1" s="42"/>
      <c r="O1"/>
      <c r="P1"/>
    </row>
    <row r="2" spans="1:16" ht="23.25" x14ac:dyDescent="0.35">
      <c r="A2"/>
      <c r="B2"/>
      <c r="C2" s="87" t="s">
        <v>74</v>
      </c>
      <c r="D2" s="87"/>
      <c r="E2" s="87"/>
      <c r="F2" s="87"/>
      <c r="G2" s="87"/>
      <c r="H2" s="87"/>
      <c r="I2"/>
      <c r="J2"/>
      <c r="K2"/>
      <c r="L2"/>
      <c r="M2"/>
      <c r="N2" s="42"/>
      <c r="O2"/>
      <c r="P2"/>
    </row>
    <row r="3" spans="1:16" ht="18.75" customHeight="1" x14ac:dyDescent="0.25">
      <c r="A3"/>
      <c r="B3"/>
      <c r="C3" s="91" t="s">
        <v>75</v>
      </c>
      <c r="D3" s="91"/>
      <c r="E3" s="91"/>
      <c r="F3" s="91"/>
      <c r="G3" s="91"/>
      <c r="H3" s="91"/>
      <c r="I3" s="91"/>
      <c r="J3"/>
      <c r="K3"/>
      <c r="L3"/>
      <c r="M3"/>
      <c r="N3" s="42"/>
      <c r="O3"/>
      <c r="P3"/>
    </row>
    <row r="4" spans="1:16" ht="18.75" customHeight="1" x14ac:dyDescent="0.25">
      <c r="A4"/>
      <c r="B4"/>
      <c r="C4" s="11"/>
      <c r="D4" s="11"/>
      <c r="E4" s="11"/>
      <c r="F4" s="11"/>
      <c r="G4" s="11"/>
      <c r="H4" s="11"/>
      <c r="I4" s="12"/>
      <c r="J4"/>
      <c r="K4"/>
      <c r="L4"/>
      <c r="M4"/>
      <c r="N4" s="42"/>
      <c r="O4" s="94" t="s">
        <v>66</v>
      </c>
      <c r="P4"/>
    </row>
    <row r="5" spans="1:16" ht="18.75" customHeight="1" x14ac:dyDescent="0.3">
      <c r="A5"/>
      <c r="B5"/>
      <c r="C5" s="90" t="s">
        <v>76</v>
      </c>
      <c r="D5" s="90"/>
      <c r="E5" s="90"/>
      <c r="F5" s="90"/>
      <c r="G5" s="90"/>
      <c r="H5" s="90"/>
      <c r="I5"/>
      <c r="J5"/>
      <c r="K5"/>
      <c r="L5"/>
      <c r="M5"/>
      <c r="N5" s="42"/>
      <c r="O5" s="94"/>
      <c r="P5"/>
    </row>
    <row r="6" spans="1:16" ht="15.95" customHeight="1" x14ac:dyDescent="0.25">
      <c r="A6"/>
      <c r="B6"/>
      <c r="C6" s="16" t="s">
        <v>61</v>
      </c>
      <c r="D6" s="17"/>
      <c r="E6" s="17"/>
      <c r="F6" s="17"/>
      <c r="G6" s="17"/>
      <c r="H6" s="17"/>
      <c r="I6" s="102" t="s">
        <v>72</v>
      </c>
      <c r="J6" s="103"/>
      <c r="K6" s="103"/>
      <c r="L6" s="103"/>
      <c r="M6" s="18" t="s">
        <v>53</v>
      </c>
      <c r="N6" s="38"/>
      <c r="O6" s="94"/>
    </row>
    <row r="7" spans="1:16" ht="15.95" customHeight="1" x14ac:dyDescent="0.25">
      <c r="A7"/>
      <c r="B7"/>
      <c r="C7" s="88" t="s">
        <v>41</v>
      </c>
      <c r="D7" s="88"/>
      <c r="E7" s="88"/>
      <c r="F7" s="88"/>
      <c r="G7" s="88"/>
      <c r="H7" s="88"/>
      <c r="I7" s="2" t="s">
        <v>1</v>
      </c>
      <c r="J7" s="89" t="s">
        <v>71</v>
      </c>
      <c r="K7" s="89"/>
      <c r="L7" s="89"/>
      <c r="M7" s="89"/>
      <c r="N7" s="43"/>
      <c r="O7" s="94"/>
    </row>
    <row r="8" spans="1:16" ht="15.95" customHeight="1" x14ac:dyDescent="0.25">
      <c r="A8"/>
      <c r="B8"/>
      <c r="C8" s="76" t="s">
        <v>40</v>
      </c>
      <c r="D8" s="77"/>
      <c r="E8" s="77"/>
      <c r="F8" s="77"/>
      <c r="G8" s="77"/>
      <c r="H8" s="78"/>
      <c r="I8" s="2" t="s">
        <v>2</v>
      </c>
      <c r="J8" s="104" t="str">
        <f>IF(C68&gt;0,IF(C69&gt;0,"Mixed","Male"),IF(C69=0,"","Female"))</f>
        <v/>
      </c>
      <c r="K8" s="104"/>
      <c r="L8" s="104"/>
      <c r="M8" s="104"/>
      <c r="O8" s="94"/>
    </row>
    <row r="9" spans="1:16" ht="15.95" customHeight="1" x14ac:dyDescent="0.25">
      <c r="A9"/>
      <c r="B9"/>
      <c r="C9"/>
      <c r="D9"/>
      <c r="E9"/>
      <c r="F9"/>
      <c r="G9"/>
      <c r="H9"/>
      <c r="I9" s="2" t="s">
        <v>3</v>
      </c>
      <c r="J9" s="3" t="str">
        <f>IF(J69=1,I69,"")</f>
        <v/>
      </c>
      <c r="K9" s="105" t="str">
        <f>IF(SUM(J11:J15)&gt;0,IF(J68=1,I68,IF(J71=1,I71,IF(J72=1,I72,IF(J73=1,I73,I70)))),"")</f>
        <v/>
      </c>
      <c r="L9" s="105"/>
      <c r="M9" s="105"/>
      <c r="O9" s="94"/>
    </row>
    <row r="10" spans="1:16" ht="15.95" customHeight="1" x14ac:dyDescent="0.25">
      <c r="A10"/>
      <c r="B10" s="4" t="s">
        <v>4</v>
      </c>
      <c r="C10" s="75" t="s">
        <v>5</v>
      </c>
      <c r="D10" s="75"/>
      <c r="E10" s="75" t="s">
        <v>6</v>
      </c>
      <c r="F10" s="75"/>
      <c r="G10" s="75"/>
      <c r="H10" s="4" t="s">
        <v>7</v>
      </c>
      <c r="I10" s="4" t="s">
        <v>8</v>
      </c>
      <c r="J10" s="4" t="s">
        <v>77</v>
      </c>
      <c r="K10" s="4" t="s">
        <v>9</v>
      </c>
      <c r="L10" s="4" t="s">
        <v>42</v>
      </c>
      <c r="M10" s="4" t="s">
        <v>10</v>
      </c>
      <c r="N10" s="45"/>
      <c r="O10" s="95"/>
    </row>
    <row r="11" spans="1:16" ht="15.95" customHeight="1" x14ac:dyDescent="0.25">
      <c r="A11"/>
      <c r="B11" s="19"/>
      <c r="C11" s="83"/>
      <c r="D11" s="83"/>
      <c r="E11" s="83"/>
      <c r="F11" s="83"/>
      <c r="G11" s="83"/>
      <c r="H11" s="20"/>
      <c r="I11" s="21"/>
      <c r="J11" s="22"/>
      <c r="K11" s="22"/>
      <c r="L11" s="10"/>
      <c r="M11" s="5" t="str">
        <f>IF(J11&lt;&gt;0,(IF(J11&lt;5,0,IF(J11&lt;14,E$20,IF(J11&lt;18,F$20,IF(J11&lt;60,B$20,IF(J11&gt;64,C$20,B$20))))))+(IF(L11="Yes",F$23,0)),"")</f>
        <v/>
      </c>
      <c r="N11" s="40"/>
      <c r="O11" s="37" t="s">
        <v>55</v>
      </c>
      <c r="P11"/>
    </row>
    <row r="12" spans="1:16" ht="15.95" customHeight="1" x14ac:dyDescent="0.25">
      <c r="A12"/>
      <c r="B12" s="19"/>
      <c r="C12" s="83"/>
      <c r="D12" s="83"/>
      <c r="E12" s="83"/>
      <c r="F12" s="83"/>
      <c r="G12" s="83"/>
      <c r="H12" s="20"/>
      <c r="I12" s="22"/>
      <c r="J12" s="22"/>
      <c r="K12" s="22"/>
      <c r="L12" s="10"/>
      <c r="M12" s="5" t="str">
        <f>IF(J12&lt;&gt;0,(IF(J12&lt;5,0,IF(J12&lt;14,E$20,IF(J12&lt;18,F$20,IF(J12&lt;60,B$20,IF(J12&gt;64,C$20,B$20))))))+(IF(L12="Yes",F$23,0)),"")</f>
        <v/>
      </c>
      <c r="N12" s="40"/>
      <c r="O12" s="37" t="s">
        <v>55</v>
      </c>
      <c r="P12"/>
    </row>
    <row r="13" spans="1:16" ht="15.95" customHeight="1" x14ac:dyDescent="0.25">
      <c r="A13"/>
      <c r="B13" s="19"/>
      <c r="C13" s="83"/>
      <c r="D13" s="83"/>
      <c r="E13" s="83"/>
      <c r="F13" s="83"/>
      <c r="G13" s="83"/>
      <c r="H13" s="20"/>
      <c r="I13" s="22"/>
      <c r="J13" s="22"/>
      <c r="K13" s="22"/>
      <c r="L13" s="10"/>
      <c r="M13" s="5" t="str">
        <f>IF(J13&lt;&gt;0,(IF(J13&lt;5,0,IF(J13&lt;14,E$20,IF(J13&lt;18,F$20,IF(J13&lt;60,B$20,IF(J13&gt;64,C$20,B$20))))))+(IF(L13="Yes",F$23,0)),"")</f>
        <v/>
      </c>
      <c r="N13" s="40"/>
      <c r="O13" s="37" t="s">
        <v>55</v>
      </c>
      <c r="P13"/>
    </row>
    <row r="14" spans="1:16" ht="15.95" customHeight="1" x14ac:dyDescent="0.25">
      <c r="A14"/>
      <c r="B14" s="19"/>
      <c r="C14" s="83"/>
      <c r="D14" s="83"/>
      <c r="E14" s="83"/>
      <c r="F14" s="83"/>
      <c r="G14" s="83"/>
      <c r="H14" s="20"/>
      <c r="I14" s="22"/>
      <c r="J14" s="22"/>
      <c r="K14" s="22"/>
      <c r="L14" s="10"/>
      <c r="M14" s="5" t="str">
        <f>IF(J14&lt;&gt;0,(IF(J14&lt;5,0,IF(J14&lt;14,E$20,IF(J14&lt;18,F$20,IF(J14&lt;60,B$20,IF(J14&gt;64,C$20,B$20))))))+(IF(L14="Yes",F$23,0)),"")</f>
        <v/>
      </c>
      <c r="N14" s="40"/>
      <c r="O14" s="37" t="s">
        <v>55</v>
      </c>
      <c r="P14"/>
    </row>
    <row r="15" spans="1:16" ht="15.95" customHeight="1" x14ac:dyDescent="0.25">
      <c r="A15"/>
      <c r="B15" s="19"/>
      <c r="C15" s="83"/>
      <c r="D15" s="83"/>
      <c r="E15" s="83"/>
      <c r="F15" s="83"/>
      <c r="G15" s="83"/>
      <c r="H15" s="20"/>
      <c r="I15" s="22"/>
      <c r="J15" s="22"/>
      <c r="K15" s="22"/>
      <c r="L15" s="10"/>
      <c r="M15" s="5" t="str">
        <f>IF(J15&lt;&gt;0,(IF(J15&lt;5,0,IF(J15&lt;14,E$20,IF(J15&lt;18,F$20,IF(J15&lt;60,B$20,IF(J15&gt;64,C$20,B$20))))))+(IF(L15="Yes",F$23,0)),"")</f>
        <v/>
      </c>
      <c r="N15" s="40"/>
      <c r="O15" s="37" t="s">
        <v>55</v>
      </c>
      <c r="P15"/>
    </row>
    <row r="16" spans="1:16" ht="15.95" customHeight="1" x14ac:dyDescent="0.25">
      <c r="A16"/>
      <c r="B16"/>
      <c r="C16"/>
      <c r="D16"/>
      <c r="E16"/>
      <c r="F16"/>
      <c r="G16"/>
      <c r="H16"/>
      <c r="I16"/>
      <c r="J16"/>
      <c r="K16" s="79" t="s">
        <v>11</v>
      </c>
      <c r="L16" s="79"/>
      <c r="M16" s="6">
        <f>SUM(M11:M15)</f>
        <v>0</v>
      </c>
      <c r="N16" s="41"/>
      <c r="O16" s="92" t="s">
        <v>65</v>
      </c>
      <c r="P16"/>
    </row>
    <row r="17" spans="1:16" ht="15.95" customHeight="1" x14ac:dyDescent="0.25">
      <c r="A17"/>
      <c r="B17" s="84" t="s">
        <v>54</v>
      </c>
      <c r="C17" s="85"/>
      <c r="D17" s="85"/>
      <c r="E17" s="85"/>
      <c r="F17" s="85"/>
      <c r="G17" s="85"/>
      <c r="H17"/>
      <c r="I17"/>
      <c r="J17"/>
      <c r="K17"/>
      <c r="L17"/>
      <c r="M17"/>
      <c r="N17" s="42"/>
      <c r="O17" s="93"/>
      <c r="P17"/>
    </row>
    <row r="18" spans="1:16" ht="15.95" customHeight="1" x14ac:dyDescent="0.25">
      <c r="A18"/>
      <c r="B18" s="57" t="s">
        <v>12</v>
      </c>
      <c r="C18" s="58"/>
      <c r="D18" s="62" t="s">
        <v>13</v>
      </c>
      <c r="E18" s="62"/>
      <c r="F18" s="62"/>
      <c r="G18" s="25"/>
      <c r="H18"/>
      <c r="I18" s="63" t="s">
        <v>57</v>
      </c>
      <c r="J18" s="63"/>
      <c r="K18" s="63"/>
      <c r="L18" s="63"/>
      <c r="M18" s="23" t="s">
        <v>55</v>
      </c>
      <c r="N18" s="43"/>
      <c r="O18" s="93"/>
      <c r="P18"/>
    </row>
    <row r="19" spans="1:16" ht="15.95" customHeight="1" x14ac:dyDescent="0.25">
      <c r="A19"/>
      <c r="B19" s="26" t="s">
        <v>62</v>
      </c>
      <c r="C19" s="27" t="s">
        <v>64</v>
      </c>
      <c r="D19" s="28" t="s">
        <v>63</v>
      </c>
      <c r="E19" s="28" t="s">
        <v>14</v>
      </c>
      <c r="F19" s="28" t="s">
        <v>15</v>
      </c>
      <c r="G19" s="29"/>
      <c r="H19"/>
      <c r="I19"/>
      <c r="J19"/>
      <c r="K19"/>
      <c r="L19"/>
      <c r="M19"/>
      <c r="N19" s="42"/>
      <c r="O19"/>
      <c r="P19"/>
    </row>
    <row r="20" spans="1:16" ht="15.95" customHeight="1" x14ac:dyDescent="0.25">
      <c r="A20"/>
      <c r="B20" s="30">
        <v>10</v>
      </c>
      <c r="C20" s="30">
        <v>5</v>
      </c>
      <c r="D20" s="30" t="str">
        <f>IF($M6="Yes",D21,D23)</f>
        <v>Free</v>
      </c>
      <c r="E20" s="30">
        <v>5</v>
      </c>
      <c r="F20" s="30">
        <v>5</v>
      </c>
      <c r="G20" s="29"/>
      <c r="H20"/>
      <c r="I20"/>
      <c r="J20"/>
      <c r="K20"/>
      <c r="L20"/>
      <c r="M20"/>
      <c r="N20" s="42"/>
      <c r="O20"/>
      <c r="P20"/>
    </row>
    <row r="21" spans="1:16" ht="15.95" customHeight="1" x14ac:dyDescent="0.25">
      <c r="A21"/>
      <c r="B21" s="31">
        <v>45</v>
      </c>
      <c r="C21" s="31">
        <v>35</v>
      </c>
      <c r="D21" s="31" t="s">
        <v>16</v>
      </c>
      <c r="E21" s="31">
        <v>10</v>
      </c>
      <c r="F21" s="32">
        <v>20</v>
      </c>
      <c r="G21" s="33"/>
      <c r="H21"/>
      <c r="I21" s="64"/>
      <c r="J21" s="64"/>
      <c r="K21" s="64"/>
      <c r="L21" s="64"/>
      <c r="O21"/>
      <c r="P21"/>
    </row>
    <row r="22" spans="1:16" ht="15.95" customHeight="1" x14ac:dyDescent="0.25">
      <c r="A22"/>
      <c r="B22" s="80"/>
      <c r="C22" s="81"/>
      <c r="D22" s="81"/>
      <c r="E22" s="81"/>
      <c r="F22" s="81"/>
      <c r="G22" s="82"/>
      <c r="H22"/>
      <c r="I22"/>
      <c r="J22"/>
      <c r="K22"/>
      <c r="L22"/>
      <c r="M22"/>
      <c r="N22" s="42"/>
      <c r="O22"/>
      <c r="P22"/>
    </row>
    <row r="23" spans="1:16" ht="15.95" customHeight="1" x14ac:dyDescent="0.25">
      <c r="A23"/>
      <c r="B23" s="34"/>
      <c r="C23" s="34"/>
      <c r="D23" s="34"/>
      <c r="E23" s="34"/>
      <c r="F23" s="35"/>
      <c r="G23" s="36"/>
      <c r="H23"/>
      <c r="I23" s="63" t="s">
        <v>17</v>
      </c>
      <c r="J23" s="63"/>
      <c r="K23" s="63"/>
      <c r="L23" s="63"/>
      <c r="M23" s="24" t="s">
        <v>56</v>
      </c>
      <c r="N23" s="43"/>
      <c r="O23"/>
      <c r="P23"/>
    </row>
    <row r="24" spans="1:16" ht="15.95" customHeight="1" x14ac:dyDescent="0.25">
      <c r="A24"/>
      <c r="B24"/>
      <c r="C24"/>
      <c r="D24"/>
      <c r="E24"/>
      <c r="F24"/>
      <c r="G24"/>
      <c r="H24"/>
      <c r="I24"/>
      <c r="J24"/>
      <c r="K24"/>
      <c r="L24"/>
      <c r="M24"/>
      <c r="N24" s="42"/>
      <c r="O24"/>
      <c r="P24"/>
    </row>
    <row r="25" spans="1:16" ht="15.95" customHeight="1" x14ac:dyDescent="0.25">
      <c r="A25"/>
      <c r="B25" s="13" t="s">
        <v>18</v>
      </c>
      <c r="C25"/>
      <c r="D25"/>
      <c r="E25"/>
      <c r="F25"/>
      <c r="G25"/>
      <c r="H25"/>
      <c r="I25"/>
      <c r="J25" s="65" t="s">
        <v>19</v>
      </c>
      <c r="K25" s="65"/>
      <c r="L25" s="65"/>
      <c r="M25" s="65"/>
      <c r="N25" s="46"/>
      <c r="O25"/>
      <c r="P25"/>
    </row>
    <row r="26" spans="1:16" ht="15.95" customHeight="1" x14ac:dyDescent="0.25">
      <c r="A26" s="15" t="s">
        <v>50</v>
      </c>
      <c r="B26" s="59" t="s">
        <v>51</v>
      </c>
      <c r="C26" s="59"/>
      <c r="D26" s="59"/>
      <c r="E26" s="59"/>
      <c r="F26" s="59"/>
      <c r="G26" s="59"/>
      <c r="H26" s="59"/>
      <c r="I26" s="53"/>
      <c r="J26" s="72" t="s">
        <v>58</v>
      </c>
      <c r="K26" s="73"/>
      <c r="L26" s="73"/>
      <c r="M26" s="74"/>
      <c r="N26" s="47"/>
      <c r="O26"/>
      <c r="P26"/>
    </row>
    <row r="27" spans="1:16" ht="15.95" customHeight="1" x14ac:dyDescent="0.25">
      <c r="A27" s="15" t="s">
        <v>50</v>
      </c>
      <c r="B27" s="59" t="s">
        <v>46</v>
      </c>
      <c r="C27" s="59"/>
      <c r="D27" s="59"/>
      <c r="E27" s="59"/>
      <c r="F27" s="59"/>
      <c r="G27" s="59"/>
      <c r="H27" s="59"/>
      <c r="I27" s="53"/>
      <c r="J27" s="99" t="s">
        <v>59</v>
      </c>
      <c r="K27" s="100"/>
      <c r="L27" s="100"/>
      <c r="M27" s="101"/>
      <c r="N27" s="47"/>
      <c r="O27"/>
      <c r="P27"/>
    </row>
    <row r="28" spans="1:16" ht="15.95" customHeight="1" x14ac:dyDescent="0.25">
      <c r="A28" s="15" t="s">
        <v>50</v>
      </c>
      <c r="B28" s="59" t="s">
        <v>47</v>
      </c>
      <c r="C28" s="59"/>
      <c r="D28" s="59"/>
      <c r="E28" s="59"/>
      <c r="F28" s="59"/>
      <c r="G28" s="59"/>
      <c r="H28" s="59"/>
      <c r="I28" s="53"/>
      <c r="J28" s="96" t="s">
        <v>60</v>
      </c>
      <c r="K28" s="97"/>
      <c r="L28" s="97"/>
      <c r="M28" s="98"/>
      <c r="N28" s="47"/>
      <c r="O28"/>
      <c r="P28"/>
    </row>
    <row r="29" spans="1:16" ht="15.95" customHeight="1" x14ac:dyDescent="0.25">
      <c r="A29" s="15" t="s">
        <v>50</v>
      </c>
      <c r="B29" s="60" t="s">
        <v>48</v>
      </c>
      <c r="C29" s="60"/>
      <c r="D29" s="60"/>
      <c r="E29" s="60"/>
      <c r="F29" s="60"/>
      <c r="G29" s="60"/>
      <c r="H29" s="60"/>
      <c r="I29" s="53"/>
      <c r="J29" s="66" t="s">
        <v>78</v>
      </c>
      <c r="K29" s="66"/>
      <c r="L29" s="66"/>
      <c r="M29" s="66"/>
      <c r="N29" s="48"/>
      <c r="O29"/>
      <c r="P29"/>
    </row>
    <row r="30" spans="1:16" ht="15.95" customHeight="1" x14ac:dyDescent="0.25">
      <c r="A30"/>
      <c r="B30" s="60" t="s">
        <v>44</v>
      </c>
      <c r="C30" s="60"/>
      <c r="D30" s="60"/>
      <c r="E30" s="60"/>
      <c r="F30" s="60"/>
      <c r="G30" s="60"/>
      <c r="H30" s="60"/>
      <c r="I30" s="53"/>
      <c r="J30" s="66"/>
      <c r="K30" s="66"/>
      <c r="L30" s="66"/>
      <c r="M30" s="66"/>
      <c r="N30" s="48"/>
      <c r="O30"/>
      <c r="P30"/>
    </row>
    <row r="31" spans="1:16" ht="15.95" customHeight="1" x14ac:dyDescent="0.25">
      <c r="A31"/>
      <c r="B31" s="60" t="s">
        <v>45</v>
      </c>
      <c r="C31" s="60"/>
      <c r="D31" s="60"/>
      <c r="E31" s="60"/>
      <c r="F31" s="60"/>
      <c r="G31" s="60"/>
      <c r="H31" s="60"/>
      <c r="I31" s="53"/>
      <c r="J31" s="66"/>
      <c r="K31" s="66"/>
      <c r="L31" s="66"/>
      <c r="M31" s="66"/>
      <c r="N31" s="48"/>
      <c r="O31"/>
      <c r="P31"/>
    </row>
    <row r="32" spans="1:16" ht="15.95" customHeight="1" x14ac:dyDescent="0.25">
      <c r="A32" s="15" t="s">
        <v>50</v>
      </c>
      <c r="B32" s="59" t="s">
        <v>49</v>
      </c>
      <c r="C32" s="59"/>
      <c r="D32" s="59"/>
      <c r="E32" s="59"/>
      <c r="F32" s="59"/>
      <c r="G32" s="59"/>
      <c r="H32" s="59"/>
      <c r="I32" s="59"/>
      <c r="J32" s="68"/>
      <c r="K32" s="68"/>
      <c r="L32" s="68"/>
      <c r="M32" s="7"/>
      <c r="N32" s="49"/>
      <c r="O32"/>
      <c r="P32"/>
    </row>
    <row r="33" spans="1:16" ht="15.95" customHeight="1" x14ac:dyDescent="0.25">
      <c r="A33" s="15" t="s">
        <v>50</v>
      </c>
      <c r="B33" s="59" t="s">
        <v>52</v>
      </c>
      <c r="C33" s="59"/>
      <c r="D33" s="59"/>
      <c r="E33" s="59"/>
      <c r="F33" s="59"/>
      <c r="G33" s="59"/>
      <c r="H33" s="71"/>
      <c r="I33" s="54" t="s">
        <v>67</v>
      </c>
      <c r="J33" s="70" t="s">
        <v>73</v>
      </c>
      <c r="K33" s="70"/>
      <c r="L33" s="70"/>
      <c r="M33" s="70"/>
      <c r="N33" s="50"/>
      <c r="O33"/>
      <c r="P33"/>
    </row>
    <row r="34" spans="1:16" ht="15.95" customHeight="1" x14ac:dyDescent="0.25">
      <c r="A34" s="15"/>
      <c r="B34" s="67"/>
      <c r="C34" s="67"/>
      <c r="D34" s="67"/>
      <c r="E34" s="67"/>
      <c r="F34" s="67"/>
      <c r="G34" s="67"/>
      <c r="H34" s="67"/>
      <c r="I34" s="69"/>
      <c r="J34" s="69"/>
      <c r="K34" s="69"/>
      <c r="L34" s="69"/>
      <c r="M34" s="69"/>
      <c r="N34" s="51"/>
      <c r="O34"/>
      <c r="P34"/>
    </row>
    <row r="35" spans="1:16" ht="15.95" customHeight="1" x14ac:dyDescent="0.3">
      <c r="A35" s="61" t="s">
        <v>43</v>
      </c>
      <c r="B35" s="61"/>
      <c r="C35" s="61"/>
      <c r="D35" s="61"/>
      <c r="E35" s="61"/>
      <c r="F35" s="61"/>
      <c r="G35" s="61"/>
      <c r="H35" s="61"/>
      <c r="I35" s="61"/>
      <c r="J35" s="61"/>
      <c r="K35" s="61"/>
      <c r="L35" s="61"/>
      <c r="M35" s="61"/>
      <c r="N35" s="39"/>
    </row>
    <row r="36" spans="1:16" x14ac:dyDescent="0.25">
      <c r="A36"/>
      <c r="B36"/>
      <c r="C36"/>
      <c r="D36"/>
      <c r="E36"/>
      <c r="F36"/>
      <c r="G36"/>
      <c r="H36"/>
      <c r="I36"/>
      <c r="J36"/>
      <c r="K36"/>
      <c r="L36"/>
      <c r="M36"/>
      <c r="N36" s="42"/>
      <c r="O36"/>
      <c r="P36"/>
    </row>
    <row r="37" spans="1:16" x14ac:dyDescent="0.25">
      <c r="A37" s="8"/>
      <c r="B37" s="8"/>
      <c r="C37" s="8"/>
      <c r="D37" s="8"/>
      <c r="E37" s="8"/>
      <c r="F37" s="8"/>
      <c r="G37" s="8"/>
      <c r="H37" s="8"/>
      <c r="I37" s="8"/>
      <c r="J37" s="8"/>
      <c r="K37" s="8"/>
      <c r="L37" s="8"/>
      <c r="M37" s="8"/>
      <c r="O37" s="8"/>
      <c r="P37" s="8"/>
    </row>
    <row r="38" spans="1:16" x14ac:dyDescent="0.25">
      <c r="A38" s="8"/>
      <c r="B38" s="8"/>
      <c r="C38" s="8"/>
      <c r="D38" s="8"/>
      <c r="E38" s="8"/>
      <c r="F38" s="8"/>
      <c r="G38" s="8"/>
      <c r="H38" s="8"/>
      <c r="I38" s="8"/>
      <c r="J38" s="8"/>
      <c r="K38" s="8"/>
      <c r="L38" s="8"/>
      <c r="M38" s="8"/>
      <c r="O38" s="8"/>
      <c r="P38" s="8"/>
    </row>
    <row r="39" spans="1:16" x14ac:dyDescent="0.25">
      <c r="A39" s="8"/>
      <c r="B39" s="8"/>
      <c r="C39" s="8"/>
      <c r="D39" s="8"/>
      <c r="E39" s="8"/>
      <c r="F39" s="8"/>
      <c r="G39" s="8"/>
      <c r="H39" s="8"/>
      <c r="I39" s="8"/>
      <c r="J39" s="8"/>
      <c r="K39" s="8"/>
      <c r="L39" s="8"/>
      <c r="M39" s="8"/>
      <c r="O39" s="8"/>
      <c r="P39" s="8"/>
    </row>
    <row r="40" spans="1:16" ht="15" customHeight="1" x14ac:dyDescent="0.25">
      <c r="A40" s="8"/>
      <c r="B40" s="8"/>
      <c r="C40" s="8"/>
      <c r="D40" s="8"/>
      <c r="E40" s="8"/>
      <c r="F40" s="8"/>
      <c r="G40" s="8"/>
      <c r="H40" s="8"/>
      <c r="I40" s="8"/>
      <c r="J40" s="8"/>
      <c r="K40" s="8"/>
      <c r="L40" s="8"/>
      <c r="M40" s="8"/>
      <c r="O40" s="8"/>
      <c r="P40" s="8"/>
    </row>
    <row r="41" spans="1:16" x14ac:dyDescent="0.25">
      <c r="A41" s="8"/>
      <c r="B41" s="8"/>
      <c r="C41" s="8"/>
      <c r="D41" s="8"/>
      <c r="E41" s="8"/>
      <c r="F41" s="8"/>
      <c r="G41" s="8"/>
      <c r="H41" s="14"/>
      <c r="I41" s="14"/>
      <c r="J41" s="14"/>
      <c r="K41" s="14"/>
      <c r="L41" s="14"/>
      <c r="M41" s="14"/>
      <c r="N41" s="52"/>
      <c r="O41" s="14"/>
      <c r="P41" s="8"/>
    </row>
    <row r="42" spans="1:16" x14ac:dyDescent="0.25">
      <c r="A42" s="8"/>
      <c r="B42" s="8"/>
      <c r="C42" s="8"/>
      <c r="D42" s="8"/>
      <c r="E42" s="8"/>
      <c r="F42" s="8"/>
      <c r="G42" s="8"/>
      <c r="H42" s="14"/>
      <c r="I42" s="14"/>
      <c r="J42" s="14"/>
      <c r="K42" s="14"/>
      <c r="L42" s="14"/>
      <c r="M42" s="14"/>
      <c r="N42" s="52"/>
      <c r="O42" s="14"/>
      <c r="P42" s="8"/>
    </row>
    <row r="43" spans="1:16" x14ac:dyDescent="0.25">
      <c r="A43" s="8"/>
      <c r="B43" s="8"/>
      <c r="C43" s="8"/>
      <c r="D43" s="8"/>
      <c r="E43" s="8"/>
      <c r="F43" s="8"/>
      <c r="G43" s="8"/>
      <c r="H43" s="8"/>
      <c r="I43" s="8"/>
      <c r="J43" s="8"/>
      <c r="K43" s="8"/>
      <c r="L43" s="8"/>
      <c r="M43" s="8"/>
      <c r="O43" s="8"/>
      <c r="P43" s="8"/>
    </row>
    <row r="44" spans="1:16" x14ac:dyDescent="0.25">
      <c r="A44" s="8"/>
      <c r="B44" s="8"/>
      <c r="C44" s="8"/>
      <c r="D44" s="8"/>
      <c r="E44" s="8"/>
      <c r="F44" s="8"/>
      <c r="G44" s="8"/>
      <c r="H44" s="8"/>
      <c r="I44" s="8"/>
      <c r="J44" s="8"/>
      <c r="K44" s="8"/>
      <c r="L44" s="8"/>
      <c r="M44" s="8"/>
      <c r="O44" s="8"/>
      <c r="P44" s="8"/>
    </row>
    <row r="45" spans="1:16" x14ac:dyDescent="0.25">
      <c r="A45" s="8"/>
      <c r="B45" s="8"/>
      <c r="C45" s="8"/>
      <c r="D45" s="8"/>
      <c r="E45" s="8"/>
      <c r="F45" s="8"/>
      <c r="G45" s="8"/>
      <c r="H45" s="8"/>
      <c r="I45" s="8"/>
      <c r="J45" s="8"/>
      <c r="K45" s="8"/>
      <c r="L45" s="8"/>
      <c r="M45" s="8"/>
      <c r="O45" s="8"/>
      <c r="P45" s="8"/>
    </row>
    <row r="46" spans="1:16" x14ac:dyDescent="0.25">
      <c r="A46" s="8"/>
      <c r="B46" s="8"/>
      <c r="C46" s="8"/>
      <c r="D46" s="8"/>
      <c r="E46" s="8"/>
      <c r="F46" s="8"/>
      <c r="G46" s="8"/>
      <c r="H46" s="8"/>
      <c r="I46" s="8"/>
      <c r="J46" s="8"/>
      <c r="K46" s="8"/>
      <c r="L46" s="8"/>
      <c r="M46" s="8"/>
      <c r="O46" s="8"/>
      <c r="P46" s="8"/>
    </row>
    <row r="47" spans="1:16" x14ac:dyDescent="0.25">
      <c r="A47" s="8"/>
      <c r="B47" s="8"/>
      <c r="C47" s="8"/>
      <c r="D47" s="8"/>
      <c r="E47" s="8"/>
      <c r="F47" s="8"/>
      <c r="G47" s="8"/>
      <c r="H47" s="8"/>
      <c r="I47" s="8"/>
      <c r="J47" s="8"/>
      <c r="K47" s="8"/>
      <c r="L47" s="8"/>
      <c r="M47" s="8"/>
      <c r="O47" s="8"/>
      <c r="P47" s="8"/>
    </row>
    <row r="48" spans="1:16" x14ac:dyDescent="0.25">
      <c r="A48" s="8"/>
      <c r="B48" s="8"/>
      <c r="C48" s="8"/>
      <c r="D48" s="8"/>
      <c r="E48" s="8"/>
      <c r="F48" s="8"/>
      <c r="G48" s="8"/>
      <c r="H48" s="8"/>
      <c r="I48" s="8"/>
      <c r="J48" s="8"/>
      <c r="K48" s="8"/>
      <c r="L48" s="8"/>
      <c r="M48" s="8"/>
      <c r="O48" s="8"/>
      <c r="P48" s="8"/>
    </row>
    <row r="49" spans="1:16" x14ac:dyDescent="0.25">
      <c r="A49" s="8"/>
      <c r="B49" s="8"/>
      <c r="C49" s="8"/>
      <c r="D49" s="8"/>
      <c r="E49" s="8"/>
      <c r="F49" s="8"/>
      <c r="G49" s="8"/>
      <c r="H49" s="8"/>
      <c r="I49" s="8"/>
      <c r="J49" s="8"/>
      <c r="K49" s="8"/>
      <c r="L49" s="8"/>
      <c r="M49" s="8"/>
      <c r="O49" s="8"/>
      <c r="P49" s="8"/>
    </row>
    <row r="50" spans="1:16" x14ac:dyDescent="0.25">
      <c r="A50" s="8"/>
      <c r="B50" s="8"/>
      <c r="C50" s="8"/>
      <c r="D50" s="8"/>
      <c r="E50" s="8"/>
      <c r="F50" s="8"/>
      <c r="G50" s="8"/>
      <c r="H50" s="8"/>
      <c r="I50" s="8"/>
      <c r="J50" s="8"/>
      <c r="K50" s="8"/>
      <c r="L50" s="8"/>
      <c r="M50" s="8"/>
      <c r="O50" s="8"/>
      <c r="P50" s="8"/>
    </row>
    <row r="51" spans="1:16" x14ac:dyDescent="0.25">
      <c r="A51" s="8"/>
      <c r="B51" s="8"/>
      <c r="C51" s="8"/>
      <c r="D51" s="8"/>
      <c r="E51" s="8"/>
      <c r="F51" s="8"/>
      <c r="G51" s="8"/>
      <c r="H51" s="8"/>
      <c r="I51" s="8"/>
      <c r="J51" s="8"/>
      <c r="K51" s="8"/>
      <c r="L51" s="8"/>
      <c r="M51" s="8"/>
      <c r="O51" s="8"/>
      <c r="P51" s="8"/>
    </row>
    <row r="52" spans="1:16" x14ac:dyDescent="0.25">
      <c r="A52" s="8"/>
      <c r="B52" s="8"/>
      <c r="C52" s="8"/>
      <c r="D52" s="8"/>
      <c r="E52" s="8"/>
      <c r="F52" s="8"/>
      <c r="G52" s="8"/>
      <c r="H52" s="8"/>
      <c r="I52" s="8"/>
      <c r="J52" s="8"/>
      <c r="K52" s="8"/>
      <c r="L52" s="8"/>
      <c r="M52" s="8"/>
      <c r="O52" s="8"/>
      <c r="P52" s="8"/>
    </row>
    <row r="53" spans="1:16" x14ac:dyDescent="0.25">
      <c r="A53" s="8"/>
      <c r="B53" s="8"/>
      <c r="C53" s="8"/>
      <c r="D53" s="8"/>
      <c r="E53" s="8"/>
      <c r="F53" s="8"/>
      <c r="G53" s="8"/>
      <c r="H53" s="8"/>
      <c r="I53" s="8"/>
      <c r="J53" s="8"/>
      <c r="K53" s="8"/>
      <c r="L53" s="8"/>
      <c r="M53" s="8"/>
      <c r="O53" s="8"/>
      <c r="P53" s="8"/>
    </row>
    <row r="54" spans="1:16" x14ac:dyDescent="0.25">
      <c r="A54" s="8"/>
      <c r="B54" s="8"/>
      <c r="C54" s="8"/>
      <c r="D54" s="8"/>
      <c r="E54" s="8"/>
      <c r="F54" s="8"/>
      <c r="G54" s="8"/>
      <c r="H54" s="8"/>
      <c r="I54" s="8"/>
      <c r="J54" s="8"/>
      <c r="K54" s="8"/>
      <c r="L54" s="8"/>
      <c r="M54" s="8"/>
      <c r="O54" s="8"/>
      <c r="P54" s="8"/>
    </row>
    <row r="55" spans="1:16" x14ac:dyDescent="0.25">
      <c r="A55" s="8"/>
      <c r="B55" s="8"/>
      <c r="C55" s="8"/>
      <c r="D55" s="8"/>
      <c r="E55" s="8"/>
      <c r="F55" s="8"/>
      <c r="G55" s="8"/>
      <c r="H55" s="8"/>
      <c r="I55" s="8"/>
      <c r="J55" s="8"/>
      <c r="K55" s="8"/>
      <c r="L55" s="8"/>
      <c r="M55" s="8"/>
      <c r="O55" s="8"/>
      <c r="P55" s="8"/>
    </row>
    <row r="56" spans="1:16" x14ac:dyDescent="0.25">
      <c r="A56" s="8"/>
      <c r="B56" s="8"/>
      <c r="C56" s="8"/>
      <c r="D56" s="8"/>
      <c r="E56" s="8"/>
      <c r="F56" s="8"/>
      <c r="G56" s="8"/>
      <c r="H56" s="8"/>
      <c r="I56" s="8"/>
      <c r="J56" s="8"/>
      <c r="K56" s="8"/>
      <c r="L56" s="8"/>
      <c r="M56" s="8"/>
      <c r="O56" s="8"/>
      <c r="P56" s="8"/>
    </row>
    <row r="57" spans="1:16" x14ac:dyDescent="0.25">
      <c r="A57" s="8"/>
      <c r="B57" s="8"/>
      <c r="C57" s="8"/>
      <c r="D57" s="8"/>
      <c r="E57" s="8"/>
      <c r="F57" s="8"/>
      <c r="G57" s="8"/>
      <c r="H57" s="8"/>
      <c r="I57" s="8"/>
      <c r="J57" s="8"/>
      <c r="K57" s="8"/>
      <c r="L57" s="8"/>
      <c r="M57" s="8"/>
      <c r="O57" s="8"/>
      <c r="P57" s="8"/>
    </row>
    <row r="58" spans="1:16" x14ac:dyDescent="0.25">
      <c r="A58" s="8"/>
      <c r="B58" s="8"/>
      <c r="C58" s="8"/>
      <c r="D58" s="8"/>
      <c r="E58" s="8"/>
      <c r="F58" s="8"/>
      <c r="G58" s="8"/>
      <c r="H58" s="8"/>
      <c r="I58" s="8"/>
      <c r="J58" s="8"/>
      <c r="K58" s="8"/>
      <c r="L58" s="8"/>
      <c r="M58" s="8"/>
      <c r="O58" s="8"/>
      <c r="P58" s="8"/>
    </row>
    <row r="59" spans="1:16" x14ac:dyDescent="0.25">
      <c r="A59" s="8"/>
      <c r="B59" s="8"/>
      <c r="C59" s="8"/>
      <c r="D59" s="8"/>
      <c r="E59" s="8"/>
      <c r="F59" s="8"/>
      <c r="G59" s="8"/>
      <c r="H59" s="8"/>
      <c r="I59" s="8"/>
      <c r="J59" s="8"/>
      <c r="K59" s="8"/>
      <c r="L59" s="8"/>
      <c r="M59" s="8"/>
      <c r="O59" s="8"/>
      <c r="P59" s="8"/>
    </row>
    <row r="60" spans="1:16" x14ac:dyDescent="0.25">
      <c r="A60" s="8"/>
      <c r="B60" s="8"/>
      <c r="C60" s="8"/>
      <c r="D60" s="8"/>
      <c r="E60" s="8"/>
      <c r="F60" s="8"/>
      <c r="G60" s="8"/>
      <c r="H60" s="8"/>
      <c r="I60" s="8"/>
      <c r="J60" s="8"/>
      <c r="K60" s="8"/>
      <c r="L60" s="8"/>
      <c r="M60" s="8"/>
      <c r="O60" s="8"/>
      <c r="P60" s="8"/>
    </row>
    <row r="61" spans="1:16" x14ac:dyDescent="0.25">
      <c r="A61" s="8"/>
      <c r="B61" s="8"/>
      <c r="C61" s="8"/>
      <c r="D61" s="8"/>
      <c r="E61" s="8"/>
      <c r="F61" s="8"/>
      <c r="G61" s="8"/>
      <c r="H61" s="8"/>
      <c r="I61" s="8"/>
      <c r="J61" s="8"/>
      <c r="K61" s="8"/>
      <c r="L61" s="8"/>
      <c r="M61" s="8"/>
      <c r="O61" s="8"/>
      <c r="P61" s="8"/>
    </row>
    <row r="62" spans="1:16" x14ac:dyDescent="0.25">
      <c r="A62" s="8"/>
      <c r="B62" s="8"/>
      <c r="C62" s="8"/>
      <c r="D62" s="8"/>
      <c r="E62" s="8"/>
      <c r="F62" s="8"/>
      <c r="G62" s="8"/>
      <c r="H62" s="8"/>
      <c r="I62" s="8"/>
      <c r="J62" s="8"/>
      <c r="K62" s="8"/>
      <c r="L62" s="8"/>
      <c r="M62" s="8"/>
      <c r="O62" s="8"/>
      <c r="P62" s="8"/>
    </row>
    <row r="63" spans="1:16" x14ac:dyDescent="0.25">
      <c r="A63" s="8"/>
      <c r="B63" s="8"/>
      <c r="C63" s="8"/>
      <c r="D63" s="8"/>
      <c r="E63" s="8"/>
      <c r="F63" s="8"/>
      <c r="G63" s="8"/>
      <c r="H63" s="8"/>
      <c r="I63" s="8"/>
      <c r="J63" s="8"/>
      <c r="K63" s="8"/>
      <c r="L63" s="8"/>
      <c r="M63" s="8"/>
      <c r="O63" s="8"/>
      <c r="P63" s="8"/>
    </row>
    <row r="64" spans="1:16" x14ac:dyDescent="0.25">
      <c r="A64" s="8"/>
      <c r="B64" s="8"/>
      <c r="C64" s="8"/>
      <c r="D64" s="8"/>
      <c r="E64" s="8"/>
      <c r="F64" s="8"/>
      <c r="G64" s="8"/>
      <c r="H64" s="8"/>
      <c r="I64" s="8"/>
      <c r="J64" s="8"/>
      <c r="K64" s="8"/>
      <c r="L64" s="8"/>
      <c r="M64" s="8"/>
      <c r="O64" s="8"/>
      <c r="P64" s="8"/>
    </row>
    <row r="65" spans="1:1026" x14ac:dyDescent="0.25">
      <c r="A65" s="8"/>
      <c r="B65" s="9"/>
      <c r="C65" s="9"/>
      <c r="D65" s="9"/>
      <c r="E65" s="9"/>
      <c r="F65" s="9"/>
      <c r="G65" s="9"/>
      <c r="H65" s="9"/>
      <c r="I65" s="9"/>
      <c r="J65" s="9"/>
      <c r="K65" s="9"/>
      <c r="L65" s="8"/>
      <c r="M65" s="8"/>
      <c r="O65" s="8"/>
      <c r="P65" s="8"/>
    </row>
    <row r="66" spans="1:1026" x14ac:dyDescent="0.25">
      <c r="A66" s="8"/>
      <c r="B66" s="9"/>
      <c r="C66" s="9"/>
      <c r="D66" s="9"/>
      <c r="E66" s="9"/>
      <c r="F66" s="9"/>
      <c r="G66" s="9"/>
      <c r="H66" s="9"/>
      <c r="I66" s="9"/>
      <c r="J66" s="9"/>
      <c r="K66" s="9"/>
      <c r="L66" s="8"/>
      <c r="M66" s="8"/>
      <c r="O66" s="8"/>
      <c r="P66" s="8"/>
    </row>
    <row r="67" spans="1:1026" s="56" customFormat="1" x14ac:dyDescent="0.25">
      <c r="A67" s="55"/>
      <c r="B67" s="55" t="s">
        <v>20</v>
      </c>
      <c r="C67" s="55"/>
      <c r="D67" s="55"/>
      <c r="E67" s="55"/>
      <c r="F67" s="55"/>
      <c r="G67" s="55" t="s">
        <v>21</v>
      </c>
      <c r="H67" s="55"/>
      <c r="I67" s="55" t="s">
        <v>22</v>
      </c>
      <c r="J67" s="55" t="s">
        <v>23</v>
      </c>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W67" s="55"/>
      <c r="AAX67" s="55"/>
      <c r="AAY67" s="55"/>
      <c r="AAZ67" s="55"/>
      <c r="ABA67" s="55"/>
      <c r="ABB67" s="55"/>
      <c r="ABC67" s="55"/>
      <c r="ABD67" s="55"/>
      <c r="ABE67" s="55"/>
      <c r="ABF67" s="55"/>
      <c r="ABG67" s="55"/>
      <c r="ABH67" s="55"/>
      <c r="ABI67" s="55"/>
      <c r="ABJ67" s="55"/>
      <c r="ABK67" s="55"/>
      <c r="ABL67" s="55"/>
      <c r="ABM67" s="55"/>
      <c r="ABN67" s="55"/>
      <c r="ABO67" s="55"/>
      <c r="ABP67" s="55"/>
      <c r="ABQ67" s="55"/>
      <c r="ABR67" s="55"/>
      <c r="ABS67" s="55"/>
      <c r="ABT67" s="55"/>
      <c r="ABU67" s="55"/>
      <c r="ABV67" s="55"/>
      <c r="ABW67" s="55"/>
      <c r="ABX67" s="55"/>
      <c r="ABY67" s="55"/>
      <c r="ABZ67" s="55"/>
      <c r="ACA67" s="55"/>
      <c r="ACB67" s="55"/>
      <c r="ACC67" s="55"/>
      <c r="ACD67" s="55"/>
      <c r="ACE67" s="55"/>
      <c r="ACF67" s="55"/>
      <c r="ACG67" s="55"/>
      <c r="ACH67" s="55"/>
      <c r="ACI67" s="55"/>
      <c r="ACJ67" s="55"/>
      <c r="ACK67" s="55"/>
      <c r="ACL67" s="55"/>
      <c r="ACM67" s="55"/>
      <c r="ACN67" s="55"/>
      <c r="ACO67" s="55"/>
      <c r="ACP67" s="55"/>
      <c r="ACQ67" s="55"/>
      <c r="ACR67" s="55"/>
      <c r="ACS67" s="55"/>
      <c r="ACT67" s="55"/>
      <c r="ACU67" s="55"/>
      <c r="ACV67" s="55"/>
      <c r="ACW67" s="55"/>
      <c r="ACX67" s="55"/>
      <c r="ACY67" s="55"/>
      <c r="ACZ67" s="55"/>
      <c r="ADA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S67" s="55"/>
      <c r="AKT67" s="55"/>
      <c r="AKU67" s="55"/>
      <c r="AKV67" s="55"/>
      <c r="AKW67" s="55"/>
      <c r="AKX67" s="55"/>
      <c r="AKY67" s="55"/>
      <c r="AKZ67" s="55"/>
      <c r="ALA67" s="55"/>
      <c r="ALB67" s="55"/>
      <c r="ALC67" s="55"/>
      <c r="ALD67" s="55"/>
      <c r="ALE67" s="55"/>
      <c r="ALF67" s="55"/>
      <c r="ALG67" s="55"/>
      <c r="ALH67" s="55"/>
      <c r="ALI67" s="55"/>
      <c r="ALJ67" s="55"/>
      <c r="ALK67" s="55"/>
      <c r="ALL67" s="55"/>
      <c r="ALM67" s="55"/>
      <c r="ALN67" s="55"/>
      <c r="ALO67" s="55"/>
      <c r="ALP67" s="55"/>
      <c r="ALQ67" s="55"/>
      <c r="ALR67" s="55"/>
      <c r="ALS67" s="55"/>
      <c r="ALT67" s="55"/>
      <c r="ALU67" s="55"/>
      <c r="ALV67" s="55"/>
      <c r="ALW67" s="55"/>
      <c r="ALX67" s="55"/>
      <c r="ALY67" s="55"/>
      <c r="ALZ67" s="55"/>
      <c r="AMA67" s="55"/>
      <c r="AMB67" s="55"/>
      <c r="AMC67" s="55"/>
      <c r="AMD67" s="55"/>
      <c r="AME67" s="55"/>
      <c r="AMF67" s="55"/>
      <c r="AMG67" s="55"/>
      <c r="AMH67" s="55"/>
      <c r="AMI67" s="55"/>
      <c r="AMJ67" s="55"/>
      <c r="AMK67" s="55"/>
      <c r="AML67" s="55"/>
    </row>
    <row r="68" spans="1:1026" s="56" customFormat="1" x14ac:dyDescent="0.25">
      <c r="A68" s="55"/>
      <c r="B68" s="55" t="s">
        <v>24</v>
      </c>
      <c r="C68" s="55">
        <f>COUNTIF(K11:K15,"Male")</f>
        <v>0</v>
      </c>
      <c r="D68" s="55"/>
      <c r="E68" s="55"/>
      <c r="F68" s="55"/>
      <c r="G68" s="55" t="s">
        <v>25</v>
      </c>
      <c r="H68" s="55"/>
      <c r="I68" s="55" t="s">
        <v>26</v>
      </c>
      <c r="J68" s="55">
        <f>IF(C70&gt;0,IF(C75&gt;C70,0,1),0)</f>
        <v>0</v>
      </c>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row>
    <row r="69" spans="1:1026" s="56" customFormat="1" x14ac:dyDescent="0.25">
      <c r="A69" s="55"/>
      <c r="B69" s="55" t="s">
        <v>27</v>
      </c>
      <c r="C69" s="55">
        <f>COUNTIF(K11:K15,"Female")</f>
        <v>0</v>
      </c>
      <c r="D69" s="55"/>
      <c r="E69" s="55"/>
      <c r="F69" s="55"/>
      <c r="G69" s="55" t="s">
        <v>28</v>
      </c>
      <c r="H69" s="55"/>
      <c r="I69" s="55" t="s">
        <v>29</v>
      </c>
      <c r="J69" s="55">
        <f>IF(M18="Yes",1,0)</f>
        <v>0</v>
      </c>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row>
    <row r="70" spans="1:1026" s="56" customFormat="1" x14ac:dyDescent="0.25">
      <c r="A70" s="55"/>
      <c r="B70" s="55" t="s">
        <v>30</v>
      </c>
      <c r="C70" s="55">
        <f>COUNTIF(J11:J15,"&lt;18")-COUNTIF(J11:J15,"&lt;5")</f>
        <v>0</v>
      </c>
      <c r="D70" s="55"/>
      <c r="E70" s="55"/>
      <c r="F70" s="55"/>
      <c r="G70" s="55" t="s">
        <v>31</v>
      </c>
      <c r="H70" s="55"/>
      <c r="I70" s="55" t="s">
        <v>32</v>
      </c>
      <c r="J70" s="55">
        <v>1</v>
      </c>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row>
    <row r="71" spans="1:1026" s="56" customFormat="1" x14ac:dyDescent="0.25">
      <c r="A71" s="55"/>
      <c r="B71" s="55" t="s">
        <v>32</v>
      </c>
      <c r="C71" s="55">
        <f>COUNTIF(J11:J15,"&gt; 17")-COUNTIF(J11:J15,"&gt; 44")</f>
        <v>0</v>
      </c>
      <c r="D71" s="55"/>
      <c r="E71" s="55"/>
      <c r="F71" s="55"/>
      <c r="G71" s="55" t="s">
        <v>69</v>
      </c>
      <c r="H71" s="55"/>
      <c r="I71" s="55" t="s">
        <v>33</v>
      </c>
      <c r="J71" s="55">
        <f>IF(C72&gt;0,(IF(C70&gt;0,0,IF(C71=0,1,0))),0)</f>
        <v>0</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row>
    <row r="72" spans="1:1026" s="56" customFormat="1" x14ac:dyDescent="0.25">
      <c r="A72" s="55"/>
      <c r="B72" s="55" t="s">
        <v>34</v>
      </c>
      <c r="C72" s="55">
        <f>COUNTIF(J11:J15,"&gt; 44")-COUNTIF(J11:J15,"&gt; 54")</f>
        <v>0</v>
      </c>
      <c r="D72" s="55"/>
      <c r="E72" s="55"/>
      <c r="F72" s="55"/>
      <c r="G72" s="55" t="s">
        <v>68</v>
      </c>
      <c r="H72" s="55"/>
      <c r="I72" s="55" t="s">
        <v>35</v>
      </c>
      <c r="J72" s="55">
        <f>IF(C73&gt;0,IF(C72&gt;0,0,IF(C71&gt;0,0,IF(C70=0,1,0))),0)</f>
        <v>0</v>
      </c>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row>
    <row r="73" spans="1:1026" s="56" customFormat="1" x14ac:dyDescent="0.25">
      <c r="A73" s="55"/>
      <c r="B73" s="55" t="s">
        <v>36</v>
      </c>
      <c r="C73" s="55">
        <f>COUNTIF(J11:J15,"&gt; 54")-COUNTIF(J11:J15,"&gt;64")</f>
        <v>0</v>
      </c>
      <c r="D73" s="55"/>
      <c r="E73" s="55"/>
      <c r="F73" s="55"/>
      <c r="G73" s="55" t="s">
        <v>70</v>
      </c>
      <c r="H73" s="55"/>
      <c r="I73" s="55" t="s">
        <v>37</v>
      </c>
      <c r="J73" s="55">
        <f>IF(C74&gt;0,IF(C73&gt;0,0,IF(C72&gt;0,0,IF(C71&gt;0,0,IF(C70&gt;0,0,1)))),0)</f>
        <v>0</v>
      </c>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row>
    <row r="74" spans="1:1026" x14ac:dyDescent="0.25">
      <c r="A74" s="8"/>
      <c r="B74" s="9" t="s">
        <v>38</v>
      </c>
      <c r="C74" s="9">
        <f>COUNTIF(J11:J15,"&gt; 64")</f>
        <v>0</v>
      </c>
      <c r="D74" s="9"/>
      <c r="E74" s="9"/>
      <c r="F74" s="9"/>
      <c r="G74" s="9"/>
      <c r="H74" s="9"/>
      <c r="I74" s="9"/>
      <c r="J74" s="9"/>
      <c r="K74" s="9"/>
      <c r="L74" s="8"/>
      <c r="M74" s="8"/>
      <c r="O74" s="8"/>
      <c r="P74" s="8"/>
    </row>
    <row r="75" spans="1:1026" x14ac:dyDescent="0.25">
      <c r="A75" s="8"/>
      <c r="B75" s="9" t="s">
        <v>39</v>
      </c>
      <c r="C75" s="9">
        <f>SUM(C70:C74)</f>
        <v>0</v>
      </c>
      <c r="D75" s="9"/>
      <c r="E75" s="9"/>
      <c r="F75" s="9"/>
      <c r="G75" s="9"/>
      <c r="H75" s="9"/>
      <c r="I75" s="9"/>
      <c r="J75" s="9"/>
      <c r="K75" s="9"/>
      <c r="L75" s="8"/>
      <c r="M75" s="8"/>
      <c r="O75" s="8"/>
      <c r="P75" s="8"/>
    </row>
  </sheetData>
  <sheetProtection algorithmName="SHA-512" hashValue="ZxGmkDrVfpLneEBritfn23s3VvgLrrH4i9oftuDHqWXbVx8NRtCeIVrYISE9aYMgz1+DYK5sgYFzqw5eVuigcw==" saltValue="O+WW4H2Ie6xfPeoAYW+eUw==" spinCount="100000" sheet="1" selectLockedCells="1"/>
  <mergeCells count="50">
    <mergeCell ref="O16:O18"/>
    <mergeCell ref="O4:O10"/>
    <mergeCell ref="J28:M28"/>
    <mergeCell ref="J27:M27"/>
    <mergeCell ref="I6:L6"/>
    <mergeCell ref="J8:M8"/>
    <mergeCell ref="K9:M9"/>
    <mergeCell ref="C1:H1"/>
    <mergeCell ref="C2:H2"/>
    <mergeCell ref="C7:H7"/>
    <mergeCell ref="J7:M7"/>
    <mergeCell ref="C5:H5"/>
    <mergeCell ref="C3:I3"/>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B18:C18"/>
    <mergeCell ref="B26:H26"/>
    <mergeCell ref="B27:H27"/>
    <mergeCell ref="B28:H28"/>
    <mergeCell ref="B29:H2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N7" xr:uid="{469EAF52-A899-4848-9420-FE508B56A968}">
      <formula1>"6 Hr Bakers Shuffle,3 Hr Half Baked,4 Hr Bikers Brew"</formula1>
    </dataValidation>
    <dataValidation type="list" allowBlank="1" showInputMessage="1" showErrorMessage="1" sqref="J7:M7" xr:uid="{782DFF7B-E3A3-4B7C-9A30-C342DDF0828F}">
      <formula1>"3 Hour (Walk/Run)"</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5" x14ac:dyDescent="0.2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2024-03-23T10:13:17Z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